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1295" windowHeight="6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<sst xmlns="http://schemas.openxmlformats.org/spreadsheetml/2006/main" count="28" uniqueCount="25">
  <si>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Altitude</t>
  </si>
  <si>
    <t>Azimuth</t>
  </si>
  <si>
    <t>Direction</t>
  </si>
  <si>
    <t>S</t>
  </si>
  <si>
    <t>WSW</t>
  </si>
  <si>
    <t>NNW</t>
  </si>
  <si>
    <t>R</t>
  </si>
  <si>
    <t>X</t>
  </si>
  <si>
    <t>Y</t>
  </si>
  <si>
    <t>N</t>
  </si>
  <si>
    <t>NNE</t>
  </si>
  <si>
    <t>NE</t>
  </si>
  <si>
    <t>ENE</t>
  </si>
  <si>
    <t>ESE</t>
  </si>
  <si>
    <t>SE</t>
  </si>
  <si>
    <t>SSE</t>
  </si>
  <si>
    <t>SSW</t>
  </si>
  <si>
    <t>SW</t>
  </si>
  <si>
    <t>W</t>
  </si>
  <si>
    <t>E</t>
  </si>
  <si>
    <t>WNW</t>
  </si>
  <si>
    <t>NW</t>
  </si>
  <si>
    <t>DIRECTION TO AZIMUTH LOOKUP TABLE</t>
  </si>
  <si>
    <t>SATELLITE TRACK TO PLOT ON SKY CHART</t>
  </si>
  <si>
    <t>SKY CHART OF SATELLITE TRACK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</si>
</sst>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"/>
          <c:w val="0.996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Sheet1!$M$3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Sheet1!$L$4:$L$7</c:f>
              <c:numCache/>
            </c:numRef>
          </c:xVal>
          <c:yVal>
            <c:numRef>
              <c:f>Sheet1!$M$4:$M$7</c:f>
              <c:numCache/>
            </c:numRef>
          </c:yVal>
          <c:smooth val="1"/>
        </c:ser>
        <c:axId val="42472107"/>
        <c:axId val="46704644"/>
      </c:scatterChart>
      <c:valAx>
        <c:axId val="4247210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704644"/>
        <c:crossesAt val="0"/>
        <c:crossBetween val="midCat"/>
        <c:dispUnits/>
        <c:majorUnit val="5"/>
        <c:minorUnit val="5"/>
      </c:valAx>
      <c:valAx>
        <c:axId val="46704644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472107"/>
        <c:crossesAt val="0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</xdr:row>
      <xdr:rowOff>66675</xdr:rowOff>
    </xdr:from>
    <xdr:ext cx="2428875" cy="2609850"/>
    <xdr:graphicFrame>
      <xdr:nvGraphicFramePr>
        <xdr:cNvPr id="1" name="Chart 4"/>
        <xdr:cNvGraphicFramePr/>
      </xdr:nvGraphicFramePr>
      <xdr:xfrm>
        <a:off x="190500" y="238125"/>
        <a:ext cx="2428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133350</xdr:colOff>
      <xdr:row>1</xdr:row>
      <xdr:rowOff>152400</xdr:rowOff>
    </xdr:from>
    <xdr:ext cx="314325" cy="171450"/>
    <xdr:sp>
      <xdr:nvSpPr>
        <xdr:cNvPr id="2" name="TextBox 6"/>
        <xdr:cNvSpPr txBox="1">
          <a:spLocks noChangeArrowheads="1"/>
        </xdr:cNvSpPr>
      </xdr:nvSpPr>
      <xdr:spPr>
        <a:xfrm>
          <a:off x="1276350" y="3238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North</a:t>
          </a:r>
        </a:p>
      </xdr:txBody>
    </xdr:sp>
    <xdr:clientData/>
  </xdr:oneCellAnchor>
  <xdr:oneCellAnchor>
    <xdr:from>
      <xdr:col>3</xdr:col>
      <xdr:colOff>142875</xdr:colOff>
      <xdr:row>14</xdr:row>
      <xdr:rowOff>38100</xdr:rowOff>
    </xdr:from>
    <xdr:ext cx="323850" cy="152400"/>
    <xdr:sp>
      <xdr:nvSpPr>
        <xdr:cNvPr id="3" name="TextBox 7"/>
        <xdr:cNvSpPr txBox="1">
          <a:spLocks noChangeArrowheads="1"/>
        </xdr:cNvSpPr>
      </xdr:nvSpPr>
      <xdr:spPr>
        <a:xfrm>
          <a:off x="1285875" y="2657475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South
</a:t>
          </a:r>
        </a:p>
      </xdr:txBody>
    </xdr:sp>
    <xdr:clientData/>
  </xdr:oneCellAnchor>
  <xdr:oneCellAnchor>
    <xdr:from>
      <xdr:col>5</xdr:col>
      <xdr:colOff>85725</xdr:colOff>
      <xdr:row>8</xdr:row>
      <xdr:rowOff>133350</xdr:rowOff>
    </xdr:from>
    <xdr:ext cx="304800" cy="152400"/>
    <xdr:sp>
      <xdr:nvSpPr>
        <xdr:cNvPr id="4" name="TextBox 8"/>
        <xdr:cNvSpPr txBox="1">
          <a:spLocks noChangeArrowheads="1"/>
        </xdr:cNvSpPr>
      </xdr:nvSpPr>
      <xdr:spPr>
        <a:xfrm>
          <a:off x="2257425" y="14668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West</a:t>
          </a:r>
        </a:p>
      </xdr:txBody>
    </xdr:sp>
    <xdr:clientData/>
  </xdr:oneCellAnchor>
  <xdr:oneCellAnchor>
    <xdr:from>
      <xdr:col>1</xdr:col>
      <xdr:colOff>152400</xdr:colOff>
      <xdr:row>8</xdr:row>
      <xdr:rowOff>123825</xdr:rowOff>
    </xdr:from>
    <xdr:ext cx="276225" cy="161925"/>
    <xdr:sp>
      <xdr:nvSpPr>
        <xdr:cNvPr id="5" name="TextBox 9"/>
        <xdr:cNvSpPr txBox="1">
          <a:spLocks noChangeArrowheads="1"/>
        </xdr:cNvSpPr>
      </xdr:nvSpPr>
      <xdr:spPr>
        <a:xfrm>
          <a:off x="266700" y="1457325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East</a:t>
          </a:r>
        </a:p>
      </xdr:txBody>
    </xdr:sp>
    <xdr:clientData/>
  </xdr:oneCellAnchor>
  <xdr:oneCellAnchor>
    <xdr:from>
      <xdr:col>1</xdr:col>
      <xdr:colOff>123825</xdr:colOff>
      <xdr:row>1</xdr:row>
      <xdr:rowOff>123825</xdr:rowOff>
    </xdr:from>
    <xdr:ext cx="2343150" cy="2514600"/>
    <xdr:sp>
      <xdr:nvSpPr>
        <xdr:cNvPr id="6" name="Oval 14"/>
        <xdr:cNvSpPr>
          <a:spLocks/>
        </xdr:cNvSpPr>
      </xdr:nvSpPr>
      <xdr:spPr>
        <a:xfrm>
          <a:off x="238125" y="295275"/>
          <a:ext cx="2343150" cy="2514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6" width="7.7109375" style="0" customWidth="1"/>
    <col min="7" max="7" width="1.7109375" style="0" customWidth="1"/>
  </cols>
  <sheetData>
    <row r="1" ht="13.5" thickBot="1"/>
    <row r="2" spans="2:13" ht="13.5" thickBot="1">
      <c r="B2" s="8"/>
      <c r="C2" s="9"/>
      <c r="D2" s="9"/>
      <c r="E2" s="9"/>
      <c r="F2" s="10"/>
      <c r="H2" s="19" t="s">
        <v>23</v>
      </c>
      <c r="I2" s="20"/>
      <c r="J2" s="20"/>
      <c r="K2" s="20"/>
      <c r="L2" s="20"/>
      <c r="M2" s="21"/>
    </row>
    <row r="3" spans="2:13" ht="12.75">
      <c r="B3" s="11"/>
      <c r="C3" s="12"/>
      <c r="D3" s="12"/>
      <c r="E3" s="12"/>
      <c r="F3" s="13"/>
      <c r="H3" s="2" t="s">
        <v>0</v>
      </c>
      <c r="I3" s="6" t="s">
        <v>2</v>
      </c>
      <c r="J3" s="6" t="s">
        <v>1</v>
      </c>
      <c r="K3" s="6" t="s">
        <v>6</v>
      </c>
      <c r="L3" s="6" t="s">
        <v>7</v>
      </c>
      <c r="M3" s="3" t="s">
        <v>8</v>
      </c>
    </row>
    <row r="4" spans="2:13" ht="12.75">
      <c r="B4" s="11"/>
      <c r="C4" s="12"/>
      <c r="D4" s="12"/>
      <c r="E4" s="12"/>
      <c r="F4" s="13"/>
      <c r="H4" s="2">
        <v>48</v>
      </c>
      <c r="I4" s="6" t="s">
        <v>3</v>
      </c>
      <c r="J4" s="6">
        <f>LOOKUP(I4,$I$10:$J$25)</f>
        <v>180</v>
      </c>
      <c r="K4" s="6">
        <f>10*(90-H4)/90</f>
        <v>4.666666666666667</v>
      </c>
      <c r="L4" s="6">
        <f>-K4*SIN(RADIANS(J4))</f>
        <v>-5.717359456240227E-16</v>
      </c>
      <c r="M4" s="3">
        <f>K4*COS(RADIANS(J4))</f>
        <v>-4.666666666666667</v>
      </c>
    </row>
    <row r="5" spans="2:13" ht="12.75">
      <c r="B5" s="11"/>
      <c r="C5" s="12"/>
      <c r="D5" s="12"/>
      <c r="E5" s="12"/>
      <c r="F5" s="13"/>
      <c r="H5" s="2">
        <v>72</v>
      </c>
      <c r="I5" s="6" t="s">
        <v>13</v>
      </c>
      <c r="J5" s="6">
        <f>LOOKUP(I5,$I$10:$J$25)</f>
        <v>112.5</v>
      </c>
      <c r="K5" s="6">
        <f>10*(90-H5)/90</f>
        <v>2</v>
      </c>
      <c r="L5" s="6">
        <f>-K5*SIN(RADIANS(J5))</f>
        <v>-1.8477590650225735</v>
      </c>
      <c r="M5" s="3">
        <f>K5*COS(RADIANS(J5))</f>
        <v>-0.7653668647301795</v>
      </c>
    </row>
    <row r="6" spans="2:13" ht="12.75">
      <c r="B6" s="11"/>
      <c r="C6" s="12"/>
      <c r="D6" s="12"/>
      <c r="E6" s="12"/>
      <c r="F6" s="13"/>
      <c r="H6" s="2">
        <v>10</v>
      </c>
      <c r="I6" s="6" t="s">
        <v>10</v>
      </c>
      <c r="J6" s="6">
        <f>LOOKUP(I6,$I$10:$J$25)</f>
        <v>22.5</v>
      </c>
      <c r="K6" s="6">
        <f>10*(90-H6)/90</f>
        <v>8.88888888888889</v>
      </c>
      <c r="L6" s="6">
        <f>-K6*SIN(RADIANS(J6))</f>
        <v>-3.4016305099119095</v>
      </c>
      <c r="M6" s="3">
        <f>K6*COS(RADIANS(J6))</f>
        <v>8.212262511211438</v>
      </c>
    </row>
    <row r="7" spans="2:13" ht="13.5" thickBot="1">
      <c r="B7" s="11"/>
      <c r="C7" s="12"/>
      <c r="D7" s="12"/>
      <c r="E7" s="12"/>
      <c r="F7" s="13"/>
      <c r="H7" s="4">
        <f>H6</f>
        <v>10</v>
      </c>
      <c r="I7" s="7" t="str">
        <f>I6</f>
        <v>NNE</v>
      </c>
      <c r="J7" s="7">
        <f>LOOKUP(I7,$I$10:$J$25)</f>
        <v>22.5</v>
      </c>
      <c r="K7" s="7">
        <f>10*(90-H7)/90</f>
        <v>8.88888888888889</v>
      </c>
      <c r="L7" s="7">
        <f>-K7*SIN(RADIANS(J7))</f>
        <v>-3.4016305099119095</v>
      </c>
      <c r="M7" s="5">
        <f>K7*COS(RADIANS(J7))</f>
        <v>8.212262511211438</v>
      </c>
    </row>
    <row r="8" spans="2:13" ht="13.5" thickBot="1">
      <c r="B8" s="11"/>
      <c r="C8" s="12"/>
      <c r="D8" s="12"/>
      <c r="E8" s="12"/>
      <c r="F8" s="13"/>
      <c r="H8" s="1"/>
      <c r="I8" s="1"/>
      <c r="J8" s="1"/>
      <c r="K8" s="1"/>
      <c r="L8" s="1"/>
      <c r="M8" s="1"/>
    </row>
    <row r="9" spans="2:13" ht="37.5" customHeight="1" thickBot="1">
      <c r="B9" s="11"/>
      <c r="C9" s="12"/>
      <c r="D9" s="12"/>
      <c r="E9" s="12"/>
      <c r="F9" s="13"/>
      <c r="I9" s="17" t="s">
        <v>22</v>
      </c>
      <c r="J9" s="18"/>
      <c r="L9" s="22"/>
      <c r="M9" s="22"/>
    </row>
    <row r="10" spans="2:13" ht="12.75">
      <c r="B10" s="11"/>
      <c r="C10" s="12"/>
      <c r="D10" s="12"/>
      <c r="E10" s="12"/>
      <c r="F10" s="13"/>
      <c r="I10" s="2" t="s">
        <v>19</v>
      </c>
      <c r="J10" s="3">
        <v>90</v>
      </c>
      <c r="L10" s="22"/>
      <c r="M10" s="22"/>
    </row>
    <row r="11" spans="2:10" ht="12.75">
      <c r="B11" s="11"/>
      <c r="C11" s="12"/>
      <c r="D11" s="12"/>
      <c r="E11" s="12"/>
      <c r="F11" s="13"/>
      <c r="I11" s="2" t="s">
        <v>12</v>
      </c>
      <c r="J11" s="3">
        <v>67.5</v>
      </c>
    </row>
    <row r="12" spans="2:10" ht="12.75">
      <c r="B12" s="11"/>
      <c r="C12" s="12"/>
      <c r="D12" s="12"/>
      <c r="E12" s="12"/>
      <c r="F12" s="13"/>
      <c r="I12" s="2" t="s">
        <v>13</v>
      </c>
      <c r="J12" s="3">
        <v>112.5</v>
      </c>
    </row>
    <row r="13" spans="2:10" ht="12.75">
      <c r="B13" s="11"/>
      <c r="C13" s="12"/>
      <c r="D13" s="12"/>
      <c r="E13" s="12"/>
      <c r="F13" s="13"/>
      <c r="I13" s="2" t="s">
        <v>9</v>
      </c>
      <c r="J13" s="3">
        <v>0</v>
      </c>
    </row>
    <row r="14" spans="2:10" ht="12.75">
      <c r="B14" s="11"/>
      <c r="C14" s="12"/>
      <c r="D14" s="12"/>
      <c r="E14" s="12"/>
      <c r="F14" s="13"/>
      <c r="I14" s="2" t="s">
        <v>11</v>
      </c>
      <c r="J14" s="3">
        <v>45</v>
      </c>
    </row>
    <row r="15" spans="2:10" ht="12.75">
      <c r="B15" s="11"/>
      <c r="C15" s="12"/>
      <c r="D15" s="12"/>
      <c r="E15" s="12"/>
      <c r="F15" s="13"/>
      <c r="I15" s="2" t="s">
        <v>10</v>
      </c>
      <c r="J15" s="3">
        <v>22.5</v>
      </c>
    </row>
    <row r="16" spans="2:10" ht="13.5" thickBot="1">
      <c r="B16" s="14"/>
      <c r="C16" s="15"/>
      <c r="D16" s="15"/>
      <c r="E16" s="15"/>
      <c r="F16" s="16"/>
      <c r="I16" s="2" t="s">
        <v>5</v>
      </c>
      <c r="J16" s="3">
        <v>337.5</v>
      </c>
    </row>
    <row r="17" spans="2:10" ht="13.5" thickBot="1">
      <c r="B17" s="19" t="s">
        <v>24</v>
      </c>
      <c r="C17" s="20"/>
      <c r="D17" s="20"/>
      <c r="E17" s="20"/>
      <c r="F17" s="21"/>
      <c r="I17" s="2" t="s">
        <v>21</v>
      </c>
      <c r="J17" s="3">
        <v>315</v>
      </c>
    </row>
    <row r="18" spans="9:10" ht="12.75">
      <c r="I18" s="2" t="s">
        <v>3</v>
      </c>
      <c r="J18" s="3">
        <v>180</v>
      </c>
    </row>
    <row r="19" spans="9:10" ht="12.75">
      <c r="I19" s="2" t="s">
        <v>14</v>
      </c>
      <c r="J19" s="3">
        <v>135</v>
      </c>
    </row>
    <row r="20" spans="9:10" ht="12.75">
      <c r="I20" s="2" t="s">
        <v>15</v>
      </c>
      <c r="J20" s="3">
        <v>157.5</v>
      </c>
    </row>
    <row r="21" spans="9:10" ht="12.75">
      <c r="I21" s="2" t="s">
        <v>16</v>
      </c>
      <c r="J21" s="3">
        <v>202.5</v>
      </c>
    </row>
    <row r="22" spans="9:10" ht="12.75">
      <c r="I22" s="2" t="s">
        <v>17</v>
      </c>
      <c r="J22" s="3">
        <v>225</v>
      </c>
    </row>
    <row r="23" spans="9:10" ht="12.75">
      <c r="I23" s="2" t="s">
        <v>18</v>
      </c>
      <c r="J23" s="3">
        <v>270</v>
      </c>
    </row>
    <row r="24" spans="9:10" ht="12.75">
      <c r="I24" s="2" t="s">
        <v>20</v>
      </c>
      <c r="J24" s="3">
        <v>292.5</v>
      </c>
    </row>
    <row r="25" spans="9:10" ht="13.5" thickBot="1">
      <c r="I25" s="4" t="s">
        <v>4</v>
      </c>
      <c r="J25" s="5">
        <v>247.5</v>
      </c>
    </row>
  </sheetData>
  <mergeCells count="4">
    <mergeCell ref="I9:J9"/>
    <mergeCell ref="H2:M2"/>
    <mergeCell ref="B17:F17"/>
    <mergeCell ref="L9:M10"/>
  </mergeCells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Matra Marconi Space UK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Grainger</dc:creator>
  <cp:keywords/>
  <dc:description/>
  <cp:lastModifiedBy>Brian Grainger</cp:lastModifiedBy>
  <cp:lastPrinted>2001-04-24T23:07:06Z</cp:lastPrinted>
  <dcterms:created xsi:type="dcterms:W3CDTF">2001-04-19T09:50:15Z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